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2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<sst xmlns="http://schemas.openxmlformats.org/spreadsheetml/2006/main" count="117" uniqueCount="50">
  <si>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</si>
  <si>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</si>
  <si>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</si>
  <si>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</si>
  <si>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</si>
  <si>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</si>
  <si>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</si>
  <si>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</si>
  <si>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</si>
  <si>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</si>
  <si>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</si>
  <si>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</si>
  <si>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</si>
  <si>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</si>
  <si>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</si>
  <si>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</si>
  <si>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</si>
  <si>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</si>
  <si>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</si>
  <si>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</si>
  <si>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</si>
  <si>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</si>
  <si>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</si>
  <si>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</si>
  <si>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</si>
  <si>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</si>
  <si>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</si>
  <si>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</si>
  <si>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</si>
  <si>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</si>
  <si>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</si>
  <si>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</si>
  <si>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</si>
  <si>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</si>
  <si>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</si>
  <si>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</si>
  <si>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</si>
  <si>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</si>
  <si>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</si>
  <si>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</si>
  <si>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</si>
  <si>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</si>
  <si>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</si>
  <si>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</si>
  <si>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</si>
  <si>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</si>
  <si>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</si>
  <si>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</si>
  <si>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</si>
  <si>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March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</si>
</sst>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461871</c:v>
                </c:pt>
                <c:pt idx="1">
                  <c:v>117170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579041</c:v>
                </c:pt>
                <c:pt idx="1">
                  <c:v>8174</c:v>
                </c:pt>
                <c:pt idx="2">
                  <c:v>1173</c:v>
                </c:pt>
                <c:pt idx="3">
                  <c:v>4010</c:v>
                </c:pt>
                <c:pt idx="4">
                  <c:v>167661</c:v>
                </c:pt>
                <c:pt idx="5">
                  <c:v>1982</c:v>
                </c:pt>
                <c:pt idx="6">
                  <c:v>2473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134195264672</c:v>
                </c:pt>
                <c:pt idx="1">
                  <c:v>5777719331</c:v>
                </c:pt>
                <c:pt idx="2">
                  <c:v>1885462069</c:v>
                </c:pt>
                <c:pt idx="3">
                  <c:v>1998954000</c:v>
                </c:pt>
                <c:pt idx="4">
                  <c:v>331027851911</c:v>
                </c:pt>
                <c:pt idx="5">
                  <c:v>18691677000</c:v>
                </c:pt>
                <c:pt idx="6">
                  <c:v>8850566839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95433900294</c:v>
                </c:pt>
                <c:pt idx="1">
                  <c:v>38761364378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231754.3397997724</c:v>
                </c:pt>
                <c:pt idx="1">
                  <c:v>239897.09729872673</c:v>
                </c:pt>
                <c:pt idx="2">
                  <c:v>228148.0991552665</c:v>
                </c:pt>
                <c:pt idx="3">
                  <c:v>206082.7029672528</c:v>
                </c:pt>
                <c:pt idx="4">
                  <c:v>277003.2144579085</c:v>
                </c:pt>
              </c:numCache>
            </c:numRef>
          </c:val>
        </c:ser>
        <c:axId val="23554023"/>
        <c:axId val="10659616"/>
      </c:barChart>
      <c:catAx>
        <c:axId val="23554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0659616"/>
        <c:crosses val="autoZero"/>
        <c:auto val="1"/>
        <c:lblOffset val="100"/>
        <c:noMultiLvlLbl val="0"/>
      </c:catAx>
      <c:valAx>
        <c:axId val="10659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35540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9430714.934409687</c:v>
                </c:pt>
                <c:pt idx="1">
                  <c:v>5296153.846153846</c:v>
                </c:pt>
                <c:pt idx="2">
                  <c:v>9485673.312883435</c:v>
                </c:pt>
                <c:pt idx="3">
                  <c:v>9618804.953560371</c:v>
                </c:pt>
                <c:pt idx="4">
                  <c:v>9226628.012048192</c:v>
                </c:pt>
              </c:numCache>
            </c:numRef>
          </c:val>
        </c:ser>
        <c:axId val="28827681"/>
        <c:axId val="58122538"/>
      </c:barChart>
      <c:catAx>
        <c:axId val="28827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8122538"/>
        <c:crosses val="autoZero"/>
        <c:auto val="1"/>
        <c:lblOffset val="100"/>
        <c:noMultiLvlLbl val="0"/>
      </c:catAx>
      <c:valAx>
        <c:axId val="58122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8276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706841.1219721066</c:v>
                </c:pt>
                <c:pt idx="1">
                  <c:v>511805.47818013</c:v>
                </c:pt>
                <c:pt idx="2">
                  <c:v>776626.3008305648</c:v>
                </c:pt>
                <c:pt idx="3">
                  <c:v>572526.4403954254</c:v>
                </c:pt>
                <c:pt idx="4">
                  <c:v>1999566.1149825784</c:v>
                </c:pt>
              </c:numCache>
            </c:numRef>
          </c:val>
        </c:ser>
        <c:axId val="53340795"/>
        <c:axId val="10305108"/>
      </c:barChart>
      <c:catAx>
        <c:axId val="53340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0305108"/>
        <c:crosses val="autoZero"/>
        <c:auto val="1"/>
        <c:lblOffset val="100"/>
        <c:noMultiLvlLbl val="0"/>
      </c:catAx>
      <c:valAx>
        <c:axId val="10305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33407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1607384.5430520035</c:v>
                </c:pt>
                <c:pt idx="1">
                  <c:v>1892851.6746411484</c:v>
                </c:pt>
                <c:pt idx="2">
                  <c:v>1545493.8475103735</c:v>
                </c:pt>
                <c:pt idx="3">
                  <c:v>1120478.980952381</c:v>
                </c:pt>
                <c:pt idx="4">
                  <c:v>4424626.814516129</c:v>
                </c:pt>
              </c:numCache>
            </c:numRef>
          </c:val>
        </c:ser>
        <c:axId val="25637109"/>
        <c:axId val="29407390"/>
      </c:barChart>
      <c:catAx>
        <c:axId val="25637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9407390"/>
        <c:crosses val="autoZero"/>
        <c:auto val="1"/>
        <c:lblOffset val="100"/>
        <c:noMultiLvlLbl val="0"/>
      </c:catAx>
      <c:valAx>
        <c:axId val="29407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56371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498492.2693266833</c:v>
                </c:pt>
                <c:pt idx="1">
                  <c:v>381494.9698189135</c:v>
                </c:pt>
                <c:pt idx="2">
                  <c:v>537051.724137931</c:v>
                </c:pt>
                <c:pt idx="3">
                  <c:v>441357.63097949885</c:v>
                </c:pt>
                <c:pt idx="4">
                  <c:v>792896.4677222898</c:v>
                </c:pt>
              </c:numCache>
            </c:numRef>
          </c:val>
        </c:ser>
        <c:axId val="63339919"/>
        <c:axId val="33188360"/>
      </c:barChart>
      <c:catAx>
        <c:axId val="63339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3188360"/>
        <c:crosses val="autoZero"/>
        <c:auto val="1"/>
        <c:lblOffset val="100"/>
        <c:noMultiLvlLbl val="0"/>
      </c:catAx>
      <c:valAx>
        <c:axId val="33188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33399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1974387.913175992</c:v>
                </c:pt>
                <c:pt idx="1">
                  <c:v>972813.6317206797</c:v>
                </c:pt>
                <c:pt idx="2">
                  <c:v>2213448.896308938</c:v>
                </c:pt>
                <c:pt idx="3">
                  <c:v>2247527.687069195</c:v>
                </c:pt>
                <c:pt idx="4">
                  <c:v>2179441.5347906947</c:v>
                </c:pt>
              </c:numCache>
            </c:numRef>
          </c:val>
        </c:ser>
        <c:axId val="30259785"/>
        <c:axId val="3902610"/>
      </c:barChart>
      <c:catAx>
        <c:axId val="30259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902610"/>
        <c:crosses val="autoZero"/>
        <c:auto val="1"/>
        <c:lblOffset val="100"/>
        <c:noMultiLvlLbl val="0"/>
      </c:catAx>
      <c:valAx>
        <c:axId val="3902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02597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104487</c:v>
                </c:pt>
                <c:pt idx="1">
                  <c:v>1565</c:v>
                </c:pt>
                <c:pt idx="2">
                  <c:v>254</c:v>
                </c:pt>
                <c:pt idx="3">
                  <c:v>363</c:v>
                </c:pt>
                <c:pt idx="4">
                  <c:v>9081</c:v>
                </c:pt>
                <c:pt idx="5">
                  <c:v>963</c:v>
                </c:pt>
                <c:pt idx="6">
                  <c:v>597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bd1814cb-c67f-4618-be47-254a4a2d7f21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$134.20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508b0bf1-05d1-41c9-937c-2ca68acdd8a4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579,041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0.62775</cdr:y>
    </cdr:from>
    <cdr:to>
      <cdr:x>0.65775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0.01325</cdr:y>
    </cdr:from>
    <cdr:to>
      <cdr:x>0.61675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19375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362b4413-0384-4006-abdd-fd7de1f8f23b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764,514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0.42425</cdr:x>
      <cdr:y>0.013</cdr:y>
    </cdr:from>
    <cdr:to>
      <cdr:x>0.64675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</cdr:x>
      <cdr:y>0.013</cdr:y>
    </cdr:from>
    <cdr:to>
      <cdr:x>0.687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668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de979121-2053-4353-9bac-1e3b5d84c403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$502,427,495,822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f2a3fee3-c683-4764-913f-49b957d1c690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117,310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workbookViewId="0" topLeftCell="A1">
      <selection activeCell="A42" sqref="A42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461871</v>
      </c>
      <c r="C6" s="7">
        <f>B6/B$9</f>
        <v>0.7976481803533774</v>
      </c>
      <c r="D6" s="14">
        <v>95433900294</v>
      </c>
      <c r="E6" s="7">
        <f>D6/D$9</f>
        <v>0.7111569884918033</v>
      </c>
    </row>
    <row r="7" spans="1:5" ht="12.75">
      <c r="A7" s="1" t="s">
        <v>30</v>
      </c>
      <c r="B7" s="6">
        <v>117170</v>
      </c>
      <c r="C7" s="7">
        <f>B7/B$9</f>
        <v>0.2023518196466226</v>
      </c>
      <c r="D7" s="14">
        <v>38761364378</v>
      </c>
      <c r="E7" s="7">
        <f>D7/D$9</f>
        <v>0.2888430115081967</v>
      </c>
    </row>
    <row r="9" spans="1:7" ht="12.75">
      <c r="A9" s="9" t="s">
        <v>12</v>
      </c>
      <c r="B9" s="10">
        <f>SUM(B6:B7)</f>
        <v>579041</v>
      </c>
      <c r="C9" s="29">
        <f>SUM(C6:C7)</f>
        <v>1</v>
      </c>
      <c r="D9" s="15">
        <f>SUM(D6:D7)</f>
        <v>134195264672</v>
      </c>
      <c r="E9" s="29">
        <f>SUM(E6:E7)</f>
        <v>1</v>
      </c>
      <c r="G9" s="54">
        <f>+D9/1000000000</f>
        <v>134.195264672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43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104487</v>
      </c>
      <c r="C5" s="7">
        <f>B5/B$13</f>
        <v>0.8906913306623476</v>
      </c>
      <c r="D5" s="6">
        <v>579041</v>
      </c>
      <c r="E5" s="7">
        <f>D5/D$13</f>
        <v>0.7573975100521377</v>
      </c>
      <c r="F5" s="14">
        <v>134195264672</v>
      </c>
      <c r="G5" s="7">
        <f>F5/F$13</f>
        <v>0.2670937912194652</v>
      </c>
      <c r="H5" s="14">
        <f>IF(D5=0,"-",+F5/D5)</f>
        <v>231754.3397997724</v>
      </c>
      <c r="I5" s="25"/>
    </row>
    <row r="6" spans="1:8" ht="12.75">
      <c r="A6" s="51" t="s">
        <v>6</v>
      </c>
      <c r="B6" s="6">
        <v>1565</v>
      </c>
      <c r="C6" s="7">
        <f aca="true" t="shared" si="0" ref="C6:C11">B6/B$13</f>
        <v>0.013340721166140993</v>
      </c>
      <c r="D6" s="6">
        <v>8174</v>
      </c>
      <c r="E6" s="7">
        <f aca="true" t="shared" si="1" ref="E6:E11">D6/D$13</f>
        <v>0.01069175973232668</v>
      </c>
      <c r="F6" s="14">
        <v>5777719331</v>
      </c>
      <c r="G6" s="7">
        <f aca="true" t="shared" si="2" ref="G6:G11">F6/F$13</f>
        <v>0.011499608160471636</v>
      </c>
      <c r="H6" s="14">
        <f aca="true" t="shared" si="3" ref="H6:H11">IF(D6=0,"-",+F6/D6)</f>
        <v>706841.1219721066</v>
      </c>
    </row>
    <row r="7" spans="1:8" ht="12.75">
      <c r="A7" s="51" t="s">
        <v>7</v>
      </c>
      <c r="B7" s="6">
        <v>254</v>
      </c>
      <c r="C7" s="7">
        <f t="shared" si="0"/>
        <v>0.0021652033074759185</v>
      </c>
      <c r="D7" s="6">
        <v>1173</v>
      </c>
      <c r="E7" s="7">
        <f t="shared" si="1"/>
        <v>0.0015343080702250058</v>
      </c>
      <c r="F7" s="14">
        <v>1885462069</v>
      </c>
      <c r="G7" s="7">
        <f t="shared" si="2"/>
        <v>0.0037527047876137363</v>
      </c>
      <c r="H7" s="14">
        <f t="shared" si="3"/>
        <v>1607384.5430520035</v>
      </c>
    </row>
    <row r="8" spans="1:8" ht="12.75">
      <c r="A8" s="51" t="s">
        <v>8</v>
      </c>
      <c r="B8" s="6">
        <v>363</v>
      </c>
      <c r="C8" s="7">
        <f t="shared" si="0"/>
        <v>0.00309436535674708</v>
      </c>
      <c r="D8" s="6">
        <v>4010</v>
      </c>
      <c r="E8" s="7">
        <f t="shared" si="1"/>
        <v>0.005245162286105945</v>
      </c>
      <c r="F8" s="14">
        <v>1998954000</v>
      </c>
      <c r="G8" s="7">
        <f t="shared" si="2"/>
        <v>0.003978591969234481</v>
      </c>
      <c r="H8" s="14">
        <f t="shared" si="3"/>
        <v>498492.2693266833</v>
      </c>
    </row>
    <row r="9" spans="1:8" ht="12.75">
      <c r="A9" s="51" t="s">
        <v>9</v>
      </c>
      <c r="B9" s="6">
        <v>9081</v>
      </c>
      <c r="C9" s="7">
        <f t="shared" si="0"/>
        <v>0.07741028045349928</v>
      </c>
      <c r="D9" s="6">
        <v>167661</v>
      </c>
      <c r="E9" s="7">
        <f t="shared" si="1"/>
        <v>0.2193040284415982</v>
      </c>
      <c r="F9" s="14">
        <v>331027851911</v>
      </c>
      <c r="G9" s="7">
        <f t="shared" si="2"/>
        <v>0.6588569587924713</v>
      </c>
      <c r="H9" s="14">
        <f t="shared" si="3"/>
        <v>1974387.913175992</v>
      </c>
    </row>
    <row r="10" spans="1:8" ht="12.75">
      <c r="A10" s="51" t="s">
        <v>10</v>
      </c>
      <c r="B10" s="6">
        <v>963</v>
      </c>
      <c r="C10" s="7">
        <f t="shared" si="0"/>
        <v>0.00820901883897366</v>
      </c>
      <c r="D10" s="6">
        <v>1982</v>
      </c>
      <c r="E10" s="7">
        <f t="shared" si="1"/>
        <v>0.002592496671087776</v>
      </c>
      <c r="F10" s="14">
        <v>18691677000</v>
      </c>
      <c r="G10" s="7">
        <f t="shared" si="2"/>
        <v>0.037202735032284315</v>
      </c>
      <c r="H10" s="14">
        <f t="shared" si="3"/>
        <v>9430714.934409687</v>
      </c>
    </row>
    <row r="11" spans="1:8" ht="12.75">
      <c r="A11" s="51" t="s">
        <v>11</v>
      </c>
      <c r="B11" s="6">
        <v>597</v>
      </c>
      <c r="C11" s="7">
        <f t="shared" si="0"/>
        <v>0.005089080214815446</v>
      </c>
      <c r="D11" s="6">
        <v>2473</v>
      </c>
      <c r="E11" s="7">
        <f t="shared" si="1"/>
        <v>0.0032347347465187036</v>
      </c>
      <c r="F11" s="14">
        <v>8850566839</v>
      </c>
      <c r="G11" s="7">
        <f t="shared" si="2"/>
        <v>0.017615610038459316</v>
      </c>
      <c r="H11" s="14">
        <f t="shared" si="3"/>
        <v>3578878.6247472707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117310</v>
      </c>
      <c r="C13" s="11">
        <f t="shared" si="4"/>
        <v>1</v>
      </c>
      <c r="D13" s="10">
        <f t="shared" si="4"/>
        <v>764514</v>
      </c>
      <c r="E13" s="12">
        <f t="shared" si="4"/>
        <v>1</v>
      </c>
      <c r="F13" s="15">
        <f t="shared" si="4"/>
        <v>502427495822</v>
      </c>
      <c r="G13" s="12">
        <f t="shared" si="4"/>
        <v>1</v>
      </c>
      <c r="H13" s="15">
        <f>F13/D13</f>
        <v>657185.4744608994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54361</v>
      </c>
      <c r="C16" s="7">
        <f aca="true" t="shared" si="5" ref="C16:C22">B16/B$24</f>
        <v>0.9144909494650427</v>
      </c>
      <c r="D16" s="6">
        <v>177731</v>
      </c>
      <c r="E16" s="7">
        <f aca="true" t="shared" si="6" ref="E16:E22">D16/D$24</f>
        <v>0.8302587507649474</v>
      </c>
      <c r="F16" s="20">
        <v>42637151000</v>
      </c>
      <c r="G16" s="7">
        <f aca="true" t="shared" si="7" ref="G16:G22">F16/F$24</f>
        <v>0.5491226934114499</v>
      </c>
      <c r="H16" s="20">
        <f aca="true" t="shared" si="8" ref="H16:H22">IF(D16=0,"-",+F16/D16)</f>
        <v>239897.09729872673</v>
      </c>
      <c r="J16" s="8"/>
      <c r="M16" s="1"/>
      <c r="N16" s="1"/>
    </row>
    <row r="17" spans="1:14" ht="12.75">
      <c r="A17" s="1" t="s">
        <v>6</v>
      </c>
      <c r="B17" s="6">
        <v>693</v>
      </c>
      <c r="C17" s="7">
        <f t="shared" si="5"/>
        <v>0.011658031088082901</v>
      </c>
      <c r="D17" s="6">
        <v>2154</v>
      </c>
      <c r="E17" s="7">
        <f t="shared" si="6"/>
        <v>0.010062270223808433</v>
      </c>
      <c r="F17" s="20">
        <v>1102429000</v>
      </c>
      <c r="G17" s="7">
        <f t="shared" si="7"/>
        <v>0.014198152727767654</v>
      </c>
      <c r="H17" s="20">
        <f t="shared" si="8"/>
        <v>511805.47818013</v>
      </c>
      <c r="J17" s="8"/>
      <c r="M17" s="1"/>
      <c r="N17" s="1"/>
    </row>
    <row r="18" spans="1:14" ht="12.75">
      <c r="A18" s="1" t="s">
        <v>7</v>
      </c>
      <c r="B18" s="6">
        <v>66</v>
      </c>
      <c r="C18" s="7">
        <f t="shared" si="5"/>
        <v>0.0011102886750555144</v>
      </c>
      <c r="D18" s="6">
        <v>209</v>
      </c>
      <c r="E18" s="7">
        <f t="shared" si="6"/>
        <v>0.0009763298406573643</v>
      </c>
      <c r="F18" s="20">
        <v>395606000</v>
      </c>
      <c r="G18" s="7">
        <f t="shared" si="7"/>
        <v>0.005094998778171883</v>
      </c>
      <c r="H18" s="20">
        <f t="shared" si="8"/>
        <v>1892851.6746411484</v>
      </c>
      <c r="J18" s="8"/>
      <c r="M18" s="1"/>
      <c r="N18" s="1"/>
    </row>
    <row r="19" spans="1:14" ht="12.75">
      <c r="A19" s="1" t="s">
        <v>8</v>
      </c>
      <c r="B19" s="6">
        <v>195</v>
      </c>
      <c r="C19" s="7">
        <f t="shared" si="5"/>
        <v>0.0032803983581185655</v>
      </c>
      <c r="D19" s="6">
        <v>994</v>
      </c>
      <c r="E19" s="7">
        <f t="shared" si="6"/>
        <v>0.004643406036427847</v>
      </c>
      <c r="F19" s="20">
        <v>379206000</v>
      </c>
      <c r="G19" s="7">
        <f t="shared" si="7"/>
        <v>0.004883783629862659</v>
      </c>
      <c r="H19" s="20">
        <f t="shared" si="8"/>
        <v>381494.9698189135</v>
      </c>
      <c r="J19" s="8"/>
      <c r="M19" s="1"/>
      <c r="N19" s="1"/>
    </row>
    <row r="20" spans="1:14" ht="12.75">
      <c r="A20" s="1" t="s">
        <v>9</v>
      </c>
      <c r="B20" s="6">
        <v>3968</v>
      </c>
      <c r="C20" s="7">
        <f t="shared" si="5"/>
        <v>0.06675190094879214</v>
      </c>
      <c r="D20" s="6">
        <v>32307</v>
      </c>
      <c r="E20" s="7">
        <f t="shared" si="6"/>
        <v>0.15092003905319362</v>
      </c>
      <c r="F20" s="20">
        <v>31428690000</v>
      </c>
      <c r="G20" s="7">
        <f t="shared" si="7"/>
        <v>0.4047692328972333</v>
      </c>
      <c r="H20" s="20">
        <f t="shared" si="8"/>
        <v>972813.6317206797</v>
      </c>
      <c r="J20" s="8"/>
      <c r="M20" s="1"/>
      <c r="N20" s="1"/>
    </row>
    <row r="21" spans="1:14" ht="12.75">
      <c r="A21" s="1" t="s">
        <v>10</v>
      </c>
      <c r="B21" s="6">
        <v>16</v>
      </c>
      <c r="C21" s="7">
        <f t="shared" si="5"/>
        <v>0.00026916089092254896</v>
      </c>
      <c r="D21" s="6">
        <v>26</v>
      </c>
      <c r="E21" s="7">
        <f t="shared" si="6"/>
        <v>0.00012145730075163383</v>
      </c>
      <c r="F21" s="20">
        <v>137700000</v>
      </c>
      <c r="G21" s="7">
        <f t="shared" si="7"/>
        <v>0.001773434507450009</v>
      </c>
      <c r="H21" s="20">
        <f t="shared" si="8"/>
        <v>5296153.846153846</v>
      </c>
      <c r="J21" s="8"/>
      <c r="M21" s="1"/>
      <c r="N21" s="1"/>
    </row>
    <row r="22" spans="1:14" ht="12.75">
      <c r="A22" s="1" t="s">
        <v>11</v>
      </c>
      <c r="B22" s="6">
        <v>145</v>
      </c>
      <c r="C22" s="7">
        <f t="shared" si="5"/>
        <v>0.0024392705739856</v>
      </c>
      <c r="D22" s="6">
        <v>646</v>
      </c>
      <c r="E22" s="7">
        <f t="shared" si="6"/>
        <v>0.0030177467802136714</v>
      </c>
      <c r="F22" s="20">
        <v>1565164000</v>
      </c>
      <c r="G22" s="7">
        <f t="shared" si="7"/>
        <v>0.02015770404806453</v>
      </c>
      <c r="H22" s="20">
        <f t="shared" si="8"/>
        <v>2422854.4891640865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59444</v>
      </c>
      <c r="C24" s="11">
        <f t="shared" si="9"/>
        <v>1</v>
      </c>
      <c r="D24" s="10">
        <f t="shared" si="9"/>
        <v>214067</v>
      </c>
      <c r="E24" s="11">
        <f t="shared" si="9"/>
        <v>1</v>
      </c>
      <c r="F24" s="21">
        <f t="shared" si="9"/>
        <v>77645946000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103423</v>
      </c>
      <c r="C27" s="7">
        <f>B27/B$35</f>
        <v>0.8900047330149305</v>
      </c>
      <c r="D27" s="6">
        <v>401310</v>
      </c>
      <c r="E27" s="7">
        <f>D27/D$35</f>
        <v>0.7290620168699257</v>
      </c>
      <c r="F27" s="20">
        <v>91558113672</v>
      </c>
      <c r="G27" s="7">
        <f>F27/F$35</f>
        <v>0.21554164419421326</v>
      </c>
      <c r="H27" s="20">
        <f aca="true" t="shared" si="10" ref="H27:H33">IF(D27=0,"-",+F27/D27)</f>
        <v>228148.0991552665</v>
      </c>
      <c r="J27" s="8"/>
    </row>
    <row r="28" spans="1:10" ht="12.75">
      <c r="A28" s="1" t="s">
        <v>6</v>
      </c>
      <c r="B28" s="6">
        <v>1555</v>
      </c>
      <c r="C28" s="7">
        <f aca="true" t="shared" si="11" ref="C28:C33">B28/B$35</f>
        <v>0.013381524030807624</v>
      </c>
      <c r="D28" s="6">
        <v>6020</v>
      </c>
      <c r="E28" s="7">
        <f aca="true" t="shared" si="12" ref="E28:E33">D28/D$35</f>
        <v>0.01093656609991516</v>
      </c>
      <c r="F28" s="20">
        <v>4675290331</v>
      </c>
      <c r="G28" s="7">
        <f aca="true" t="shared" si="13" ref="G28:G33">F28/F$35</f>
        <v>0.011006340395337624</v>
      </c>
      <c r="H28" s="20">
        <f t="shared" si="10"/>
        <v>776626.3008305648</v>
      </c>
      <c r="J28" s="8"/>
    </row>
    <row r="29" spans="1:10" ht="12.75">
      <c r="A29" s="1" t="s">
        <v>7</v>
      </c>
      <c r="B29" s="6">
        <v>253</v>
      </c>
      <c r="C29" s="7">
        <f t="shared" si="11"/>
        <v>0.0021771868680349384</v>
      </c>
      <c r="D29" s="6">
        <v>964</v>
      </c>
      <c r="E29" s="7">
        <f t="shared" si="12"/>
        <v>0.001751303940252195</v>
      </c>
      <c r="F29" s="20">
        <v>1489856069</v>
      </c>
      <c r="G29" s="7">
        <f t="shared" si="13"/>
        <v>0.003507346469318895</v>
      </c>
      <c r="H29" s="20">
        <f t="shared" si="10"/>
        <v>1545493.8475103735</v>
      </c>
      <c r="J29" s="8"/>
    </row>
    <row r="30" spans="1:10" ht="12.75">
      <c r="A30" s="1" t="s">
        <v>8</v>
      </c>
      <c r="B30" s="6">
        <v>359</v>
      </c>
      <c r="C30" s="7">
        <f t="shared" si="11"/>
        <v>0.0030893679273697344</v>
      </c>
      <c r="D30" s="6">
        <v>3016</v>
      </c>
      <c r="E30" s="7">
        <f t="shared" si="12"/>
        <v>0.005479183281950851</v>
      </c>
      <c r="F30" s="20">
        <v>1619748000</v>
      </c>
      <c r="G30" s="7">
        <f t="shared" si="13"/>
        <v>0.003813131716004938</v>
      </c>
      <c r="H30" s="20">
        <f t="shared" si="10"/>
        <v>537051.724137931</v>
      </c>
      <c r="J30" s="8"/>
    </row>
    <row r="31" spans="1:10" ht="12.75">
      <c r="A31" s="1" t="s">
        <v>9</v>
      </c>
      <c r="B31" s="6">
        <v>9077</v>
      </c>
      <c r="C31" s="7">
        <f t="shared" si="11"/>
        <v>0.07811195731681081</v>
      </c>
      <c r="D31" s="6">
        <v>135354</v>
      </c>
      <c r="E31" s="7">
        <f t="shared" si="12"/>
        <v>0.24589833353619875</v>
      </c>
      <c r="F31" s="20">
        <v>299599161911</v>
      </c>
      <c r="G31" s="7">
        <f t="shared" si="13"/>
        <v>0.7053017298810264</v>
      </c>
      <c r="H31" s="20">
        <f t="shared" si="10"/>
        <v>2213448.896308938</v>
      </c>
      <c r="J31" s="8"/>
    </row>
    <row r="32" spans="1:10" ht="12.75">
      <c r="A32" s="1" t="s">
        <v>10</v>
      </c>
      <c r="B32" s="6">
        <v>962</v>
      </c>
      <c r="C32" s="7">
        <f t="shared" si="11"/>
        <v>0.008278473387547869</v>
      </c>
      <c r="D32" s="6">
        <v>1956</v>
      </c>
      <c r="E32" s="7">
        <f t="shared" si="12"/>
        <v>0.003553475629806321</v>
      </c>
      <c r="F32" s="20">
        <v>18553977000</v>
      </c>
      <c r="G32" s="7">
        <f t="shared" si="13"/>
        <v>0.043678867426739314</v>
      </c>
      <c r="H32" s="20">
        <f t="shared" si="10"/>
        <v>9485673.312883435</v>
      </c>
      <c r="J32" s="8"/>
    </row>
    <row r="33" spans="1:10" ht="12.75">
      <c r="A33" s="1" t="s">
        <v>11</v>
      </c>
      <c r="B33" s="6">
        <v>576</v>
      </c>
      <c r="C33" s="7">
        <f t="shared" si="11"/>
        <v>0.004956757454498515</v>
      </c>
      <c r="D33" s="6">
        <v>1827</v>
      </c>
      <c r="E33" s="7">
        <f t="shared" si="12"/>
        <v>0.0033191206419509963</v>
      </c>
      <c r="F33" s="20">
        <v>7285402839</v>
      </c>
      <c r="G33" s="7">
        <f t="shared" si="13"/>
        <v>0.017150939917359564</v>
      </c>
      <c r="H33" s="20">
        <f t="shared" si="10"/>
        <v>3987631.5484400657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116205</v>
      </c>
      <c r="C35" s="11">
        <f t="shared" si="14"/>
        <v>0.9999999999999999</v>
      </c>
      <c r="D35" s="10">
        <f t="shared" si="14"/>
        <v>550447</v>
      </c>
      <c r="E35" s="11">
        <f t="shared" si="14"/>
        <v>0.9999999999999999</v>
      </c>
      <c r="F35" s="21">
        <f t="shared" si="14"/>
        <v>424781549822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94358</v>
      </c>
      <c r="C38" s="7">
        <f aca="true" t="shared" si="15" ref="C38:C44">B38/B$46</f>
        <v>0.889867592138519</v>
      </c>
      <c r="D38" s="6">
        <v>276451</v>
      </c>
      <c r="E38" s="7">
        <f aca="true" t="shared" si="16" ref="E38:E44">D38/D$46</f>
        <v>0.7794949443683139</v>
      </c>
      <c r="F38" s="20">
        <v>56971769318</v>
      </c>
      <c r="G38" s="7">
        <f aca="true" t="shared" si="17" ref="G38:G44">F38/F$46</f>
        <v>0.24686406781253373</v>
      </c>
      <c r="H38" s="20">
        <f aca="true" t="shared" si="18" ref="H38:H44">IF(D38=0,"-",+F38/D38)</f>
        <v>206082.7029672528</v>
      </c>
      <c r="J38" s="8"/>
      <c r="N38" s="1"/>
    </row>
    <row r="39" spans="1:14" ht="12.75">
      <c r="A39" s="1" t="s">
        <v>6</v>
      </c>
      <c r="B39" s="6">
        <v>1507</v>
      </c>
      <c r="C39" s="7">
        <f t="shared" si="15"/>
        <v>0.014212154362669283</v>
      </c>
      <c r="D39" s="6">
        <v>5159</v>
      </c>
      <c r="E39" s="7">
        <f t="shared" si="16"/>
        <v>0.014546572152012948</v>
      </c>
      <c r="F39" s="20">
        <v>2953663906</v>
      </c>
      <c r="G39" s="7">
        <f t="shared" si="17"/>
        <v>0.012798505216088562</v>
      </c>
      <c r="H39" s="20">
        <f t="shared" si="18"/>
        <v>572526.4403954254</v>
      </c>
      <c r="J39" s="8"/>
      <c r="N39" s="1"/>
    </row>
    <row r="40" spans="1:14" ht="12.75">
      <c r="A40" s="1" t="s">
        <v>7</v>
      </c>
      <c r="B40" s="6">
        <v>252</v>
      </c>
      <c r="C40" s="7">
        <f t="shared" si="15"/>
        <v>0.0023765513599155004</v>
      </c>
      <c r="D40" s="6">
        <v>840</v>
      </c>
      <c r="E40" s="7">
        <f t="shared" si="16"/>
        <v>0.0023685056421187973</v>
      </c>
      <c r="F40" s="20">
        <v>941202344</v>
      </c>
      <c r="G40" s="7">
        <f t="shared" si="17"/>
        <v>0.004078318824497556</v>
      </c>
      <c r="H40" s="20">
        <f t="shared" si="18"/>
        <v>1120478.980952381</v>
      </c>
      <c r="J40" s="8"/>
      <c r="N40" s="1"/>
    </row>
    <row r="41" spans="1:14" ht="12.75">
      <c r="A41" s="1" t="s">
        <v>8</v>
      </c>
      <c r="B41" s="6">
        <v>323</v>
      </c>
      <c r="C41" s="7">
        <f t="shared" si="15"/>
        <v>0.003046135274812328</v>
      </c>
      <c r="D41" s="6">
        <v>2195</v>
      </c>
      <c r="E41" s="7">
        <f t="shared" si="16"/>
        <v>0.006189130814822334</v>
      </c>
      <c r="F41" s="20">
        <v>968780000</v>
      </c>
      <c r="G41" s="7">
        <f t="shared" si="17"/>
        <v>0.004197815417676799</v>
      </c>
      <c r="H41" s="20">
        <f t="shared" si="18"/>
        <v>441357.63097949885</v>
      </c>
      <c r="J41" s="8"/>
      <c r="N41" s="1"/>
    </row>
    <row r="42" spans="1:14" ht="12.75">
      <c r="A42" s="1" t="s">
        <v>9</v>
      </c>
      <c r="B42" s="6">
        <v>8155</v>
      </c>
      <c r="C42" s="7">
        <f t="shared" si="15"/>
        <v>0.07690784261948772</v>
      </c>
      <c r="D42" s="6">
        <v>67606</v>
      </c>
      <c r="E42" s="7">
        <f t="shared" si="16"/>
        <v>0.19062522909652788</v>
      </c>
      <c r="F42" s="20">
        <v>151946356812</v>
      </c>
      <c r="G42" s="7">
        <f t="shared" si="17"/>
        <v>0.6583979430678109</v>
      </c>
      <c r="H42" s="20">
        <f t="shared" si="18"/>
        <v>2247527.687069195</v>
      </c>
      <c r="J42" s="8"/>
      <c r="N42" s="1"/>
    </row>
    <row r="43" spans="1:14" ht="12.75">
      <c r="A43" s="1" t="s">
        <v>10</v>
      </c>
      <c r="B43" s="6">
        <v>946</v>
      </c>
      <c r="C43" s="7">
        <f t="shared" si="15"/>
        <v>0.008921498359047871</v>
      </c>
      <c r="D43" s="6">
        <v>1292</v>
      </c>
      <c r="E43" s="7">
        <f t="shared" si="16"/>
        <v>0.0036429872495446266</v>
      </c>
      <c r="F43" s="20">
        <v>12427496000</v>
      </c>
      <c r="G43" s="7">
        <f t="shared" si="17"/>
        <v>0.05384951620792827</v>
      </c>
      <c r="H43" s="20">
        <f t="shared" si="18"/>
        <v>9618804.953560371</v>
      </c>
      <c r="J43" s="8"/>
      <c r="N43" s="1"/>
    </row>
    <row r="44" spans="1:14" ht="12.75">
      <c r="A44" s="1" t="s">
        <v>11</v>
      </c>
      <c r="B44" s="6">
        <v>495</v>
      </c>
      <c r="C44" s="7">
        <f t="shared" si="15"/>
        <v>0.004668225885548305</v>
      </c>
      <c r="D44" s="6">
        <v>1111</v>
      </c>
      <c r="E44" s="7">
        <f t="shared" si="16"/>
        <v>0.003132630676659505</v>
      </c>
      <c r="F44" s="20">
        <v>4572674990</v>
      </c>
      <c r="G44" s="7">
        <f t="shared" si="17"/>
        <v>0.01981383345346426</v>
      </c>
      <c r="H44" s="20">
        <f t="shared" si="18"/>
        <v>4115819.072907291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106036</v>
      </c>
      <c r="C46" s="11">
        <f t="shared" si="19"/>
        <v>1</v>
      </c>
      <c r="D46" s="10">
        <f t="shared" si="19"/>
        <v>354654</v>
      </c>
      <c r="E46" s="11">
        <f t="shared" si="19"/>
        <v>0.9999999999999999</v>
      </c>
      <c r="F46" s="10">
        <f t="shared" si="19"/>
        <v>230781943370</v>
      </c>
      <c r="G46" s="11">
        <f t="shared" si="19"/>
        <v>0.9999999999999999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77197</v>
      </c>
      <c r="C49" s="7">
        <f aca="true" t="shared" si="20" ref="C49:C55">B49/B$57</f>
        <v>0.8843334020665796</v>
      </c>
      <c r="D49" s="6">
        <v>124859</v>
      </c>
      <c r="E49" s="7">
        <f aca="true" t="shared" si="21" ref="E49:E55">D49/D$57</f>
        <v>0.6377092133018034</v>
      </c>
      <c r="F49" s="20">
        <v>34586344354</v>
      </c>
      <c r="G49" s="7">
        <f aca="true" t="shared" si="22" ref="G49:G55">F49/F$57</f>
        <v>0.1782804871955112</v>
      </c>
      <c r="H49" s="20">
        <f aca="true" t="shared" si="23" ref="H49:H55">IF(D49=0,"-",+F49/D49)</f>
        <v>277003.2144579085</v>
      </c>
      <c r="J49" s="8"/>
      <c r="N49" s="1"/>
    </row>
    <row r="50" spans="1:14" ht="12.75">
      <c r="A50" s="1" t="s">
        <v>6</v>
      </c>
      <c r="B50" s="6">
        <v>620</v>
      </c>
      <c r="C50" s="7">
        <f t="shared" si="20"/>
        <v>0.007102435448026211</v>
      </c>
      <c r="D50" s="6">
        <v>861</v>
      </c>
      <c r="E50" s="7">
        <f t="shared" si="21"/>
        <v>0.004397501442850357</v>
      </c>
      <c r="F50" s="20">
        <v>1721626425</v>
      </c>
      <c r="G50" s="7">
        <f t="shared" si="22"/>
        <v>0.008874381018014953</v>
      </c>
      <c r="H50" s="20">
        <f t="shared" si="23"/>
        <v>1999566.1149825784</v>
      </c>
      <c r="J50" s="8"/>
      <c r="N50" s="1"/>
    </row>
    <row r="51" spans="1:14" ht="12.75">
      <c r="A51" s="1" t="s">
        <v>7</v>
      </c>
      <c r="B51" s="6">
        <v>50</v>
      </c>
      <c r="C51" s="7">
        <f t="shared" si="20"/>
        <v>0.0005727770522601783</v>
      </c>
      <c r="D51" s="6">
        <v>124</v>
      </c>
      <c r="E51" s="7">
        <f t="shared" si="21"/>
        <v>0.000633321926728739</v>
      </c>
      <c r="F51" s="20">
        <v>548653725</v>
      </c>
      <c r="G51" s="7">
        <f t="shared" si="22"/>
        <v>0.0028281177216498616</v>
      </c>
      <c r="H51" s="20">
        <f t="shared" si="23"/>
        <v>4424626.814516129</v>
      </c>
      <c r="J51" s="8"/>
      <c r="N51" s="1"/>
    </row>
    <row r="52" spans="1:14" ht="12.75">
      <c r="A52" s="1" t="s">
        <v>8</v>
      </c>
      <c r="B52" s="6">
        <v>288</v>
      </c>
      <c r="C52" s="7">
        <f t="shared" si="20"/>
        <v>0.0032991958210186268</v>
      </c>
      <c r="D52" s="6">
        <v>821</v>
      </c>
      <c r="E52" s="7">
        <f t="shared" si="21"/>
        <v>0.004193204047131409</v>
      </c>
      <c r="F52" s="20">
        <v>650968000</v>
      </c>
      <c r="G52" s="7">
        <f t="shared" si="22"/>
        <v>0.003355511961623822</v>
      </c>
      <c r="H52" s="20">
        <f t="shared" si="23"/>
        <v>792896.4677222898</v>
      </c>
      <c r="J52" s="8"/>
      <c r="N52" s="1"/>
    </row>
    <row r="53" spans="1:14" ht="12.75">
      <c r="A53" s="1" t="s">
        <v>9</v>
      </c>
      <c r="B53" s="6">
        <v>8279</v>
      </c>
      <c r="C53" s="7">
        <f t="shared" si="20"/>
        <v>0.09484042431324032</v>
      </c>
      <c r="D53" s="6">
        <v>67748</v>
      </c>
      <c r="E53" s="7">
        <f t="shared" si="21"/>
        <v>0.34601849912918237</v>
      </c>
      <c r="F53" s="20">
        <v>147652805099</v>
      </c>
      <c r="G53" s="7">
        <f t="shared" si="22"/>
        <v>0.7610984774628021</v>
      </c>
      <c r="H53" s="20">
        <f t="shared" si="23"/>
        <v>2179441.5347906947</v>
      </c>
      <c r="J53" s="8"/>
      <c r="N53" s="1"/>
    </row>
    <row r="54" spans="1:14" ht="12.75">
      <c r="A54" s="1" t="s">
        <v>10</v>
      </c>
      <c r="B54" s="6">
        <v>532</v>
      </c>
      <c r="C54" s="7">
        <f t="shared" si="20"/>
        <v>0.0060943478360482965</v>
      </c>
      <c r="D54" s="6">
        <v>664</v>
      </c>
      <c r="E54" s="7">
        <f t="shared" si="21"/>
        <v>0.003391336768934538</v>
      </c>
      <c r="F54" s="20">
        <v>6126481000</v>
      </c>
      <c r="G54" s="7">
        <f t="shared" si="22"/>
        <v>0.0315798630319172</v>
      </c>
      <c r="H54" s="20">
        <f t="shared" si="23"/>
        <v>9226628.012048192</v>
      </c>
      <c r="J54" s="8"/>
      <c r="N54" s="1"/>
    </row>
    <row r="55" spans="1:14" ht="12.75">
      <c r="A55" s="1" t="s">
        <v>11</v>
      </c>
      <c r="B55" s="6">
        <v>328</v>
      </c>
      <c r="C55" s="7">
        <f t="shared" si="20"/>
        <v>0.0037574174628267694</v>
      </c>
      <c r="D55" s="6">
        <v>716</v>
      </c>
      <c r="E55" s="7">
        <f t="shared" si="21"/>
        <v>0.0036569233833691705</v>
      </c>
      <c r="F55" s="20">
        <v>2712727849</v>
      </c>
      <c r="G55" s="7">
        <f t="shared" si="22"/>
        <v>0.013983161608480848</v>
      </c>
      <c r="H55" s="20">
        <f t="shared" si="23"/>
        <v>3788726.0460893856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87294</v>
      </c>
      <c r="C57" s="11">
        <f t="shared" si="24"/>
        <v>1.0000000000000002</v>
      </c>
      <c r="D57" s="10">
        <f t="shared" si="24"/>
        <v>195793</v>
      </c>
      <c r="E57" s="11">
        <f t="shared" si="24"/>
        <v>1</v>
      </c>
      <c r="F57" s="10">
        <f t="shared" si="24"/>
        <v>193999606452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A1" sqref="A1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Lluff</cp:lastModifiedBy>
  <cp:lastPrinted>2001-02-08T21:22:29Z</cp:lastPrinted>
  <dcterms:created xsi:type="dcterms:W3CDTF">2000-09-06T18:30:25Z</dcterms:created>
  <dcterms:modified xsi:type="dcterms:W3CDTF">2006-05-04T20:18:04Z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